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2"/>
  </bookViews>
  <sheets>
    <sheet name="Sestava" sheetId="1" r:id="rId1"/>
    <sheet name="Animace č. 1" sheetId="16" r:id="rId2"/>
    <sheet name="Animace č. 2" sheetId="6" r:id="rId3"/>
    <sheet name="Animace č. 3" sheetId="10" r:id="rId4"/>
    <sheet name="Animace č. 4" sheetId="11" r:id="rId5"/>
    <sheet name="Animace č. 5" sheetId="12" r:id="rId6"/>
    <sheet name="Animace č. 6" sheetId="14" r:id="rId7"/>
    <sheet name="Animace č. 7" sheetId="13" r:id="rId8"/>
    <sheet name="Animace č. 8" sheetId="17" r:id="rId9"/>
    <sheet name="Animace č. 9" sheetId="18" r:id="rId10"/>
    <sheet name="Animace č. 10" sheetId="19" r:id="rId11"/>
    <sheet name="Animace č. 11" sheetId="20" r:id="rId12"/>
    <sheet name="Animace č. 12" sheetId="21" r:id="rId13"/>
  </sheets>
  <definedNames>
    <definedName name="_xlnm._FilterDatabase" localSheetId="0" hidden="1">Sestava!$A$4:$I$28</definedName>
  </definedNames>
  <calcPr calcId="145621"/>
</workbook>
</file>

<file path=xl/calcChain.xml><?xml version="1.0" encoding="utf-8"?>
<calcChain xmlns="http://schemas.openxmlformats.org/spreadsheetml/2006/main">
  <c r="H25" i="1" l="1"/>
  <c r="I25" i="1" s="1"/>
  <c r="H23" i="1"/>
  <c r="I23" i="1" s="1"/>
  <c r="H21" i="1"/>
  <c r="I21" i="1" s="1"/>
  <c r="H19" i="1"/>
  <c r="I19" i="1" s="1"/>
  <c r="H17" i="1"/>
  <c r="I17" i="1" s="1"/>
  <c r="H15" i="1"/>
  <c r="I15" i="1" s="1"/>
  <c r="H11" i="1"/>
  <c r="I11" i="1" s="1"/>
  <c r="H9" i="1"/>
  <c r="I9" i="1" s="1"/>
  <c r="H7" i="1"/>
  <c r="I7" i="1" s="1"/>
  <c r="E17" i="21" l="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2" i="21"/>
  <c r="B18" i="21" s="1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B18" i="20" s="1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3" i="19"/>
  <c r="E2" i="19"/>
  <c r="B18" i="19" s="1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3" i="18"/>
  <c r="E2" i="18"/>
  <c r="B18" i="18" s="1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B18" i="17" l="1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B18" i="16" s="1"/>
  <c r="G29" i="1"/>
  <c r="H5" i="1"/>
  <c r="I5" i="1" s="1"/>
  <c r="I29" i="1" s="1"/>
  <c r="B18" i="13" l="1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2" i="13"/>
  <c r="B18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2" i="14"/>
  <c r="B18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2" i="12"/>
  <c r="B18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2" i="11"/>
  <c r="B18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2" i="10"/>
  <c r="B18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2" i="6"/>
  <c r="H27" i="1" l="1"/>
  <c r="I27" i="1" s="1"/>
  <c r="H13" i="1"/>
  <c r="H29" i="1" l="1"/>
  <c r="I13" i="1"/>
</calcChain>
</file>

<file path=xl/sharedStrings.xml><?xml version="1.0" encoding="utf-8"?>
<sst xmlns="http://schemas.openxmlformats.org/spreadsheetml/2006/main" count="580" uniqueCount="83">
  <si>
    <t>Kontaktní  zaměstnanci zadavatele ve věcech technických</t>
  </si>
  <si>
    <t>Počet hodin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</si>
  <si>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</si>
  <si>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</si>
  <si>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</si>
  <si>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</si>
  <si>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</si>
  <si>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>ISPROFIN / ISPROFOND</t>
  </si>
  <si>
    <t>[VLOŽÍ ZHOTOVITEL]</t>
  </si>
  <si>
    <t>Optimalizace trati Praha Smíchov (mimo) - Černošice (mimo)</t>
  </si>
  <si>
    <t>Optimalizace trati Černošice (včetně) – Odb. Berounka (mimo)</t>
  </si>
  <si>
    <t>Optimalizace trati Odb. Berounka (včetně) – Karlštejn (včetně)</t>
  </si>
  <si>
    <t>Optimalizace trati Karlštejn (mimo) – Beroun (mimo)</t>
  </si>
  <si>
    <t>Rekonstrukce trati Praha hl. n. (mimo) - Vyšehrad (vč.)</t>
  </si>
  <si>
    <t>Rekonstrukce železničních mostů pod Vyšehradem</t>
  </si>
  <si>
    <t>Rekonstrukce žst. Praha-Smíchov</t>
  </si>
  <si>
    <t>Výstavba lávky v ŽST Praha-Smíchov</t>
  </si>
  <si>
    <t xml:space="preserve">Zpracování </t>
  </si>
  <si>
    <t>Tomáš Míka Dis., Bc.Soňa Přibylová, Olga Hargašová</t>
  </si>
  <si>
    <t>Ing.Petr Vaníček, Bc.Soňa Přibylová, Olga Hargašová</t>
  </si>
  <si>
    <t>Ing.Eliška Hrušková, Bc.Soňa Přibylová, Olga Hargašová</t>
  </si>
  <si>
    <t>Rekonstrukce kolejí ve vinohradských tunelech</t>
  </si>
  <si>
    <t>Příloha č. 1´2 k SOD - Rozpis nabídkové ceny</t>
  </si>
  <si>
    <t>OCENĚNÍ JEDNOTLIVÝCH ETAP PLNĚNÍ</t>
  </si>
  <si>
    <t>Příprava podkladů - scénář, studium projektové dokumentace</t>
  </si>
  <si>
    <t>Příprava realizace - obhlídky, přípravné práce</t>
  </si>
  <si>
    <t>Produkce - foto a video dokumentace pozemní</t>
  </si>
  <si>
    <t>Produkce - foto a video dokumentace letecká</t>
  </si>
  <si>
    <t>Postprodukce - třídění a zpracování záběrů</t>
  </si>
  <si>
    <t>Postprodukce - export foto a video dokumentace</t>
  </si>
  <si>
    <t>Příprava podkladů pro prezentaci projektu - finální scénář, komentář</t>
  </si>
  <si>
    <t>Zpracování terénu - model, textury, úpravy</t>
  </si>
  <si>
    <t>Zpracování jednotlivých modelů - objekty</t>
  </si>
  <si>
    <t>Začlenění trasy do terénu</t>
  </si>
  <si>
    <t>Kompozice - stabilizace obrazu, kompozice, tracking</t>
  </si>
  <si>
    <t>Animace - animace objektů a jednotlivých kamer</t>
  </si>
  <si>
    <t>Rendering - náhledový v průběhu prací a finální</t>
  </si>
  <si>
    <t>Prezentace formou videokompozice - export, střih, efekty, barevné korekce, zvuky, hudba, komentář</t>
  </si>
  <si>
    <t>Distribuce prezentace k cílovým uživatelům</t>
  </si>
  <si>
    <t>Export prezentace pro internetové prohlížeče</t>
  </si>
  <si>
    <t>Celkem bez DPH</t>
  </si>
  <si>
    <t>DPH 21%</t>
  </si>
  <si>
    <t>Cena celkem vč. DPH</t>
  </si>
  <si>
    <t xml:space="preserve">MJ                    </t>
  </si>
  <si>
    <t>počet MJ</t>
  </si>
  <si>
    <t>cena za MJ bez DPH</t>
  </si>
  <si>
    <t>cena celkem v Kč</t>
  </si>
  <si>
    <t>hod</t>
  </si>
  <si>
    <t>Bc.Soňa Přibylová, Olga Hargašová</t>
  </si>
  <si>
    <t>Obecná videoprezentace o začlenění pražských a okolních staveb do jednotlivých tratí v ČR a návaznost na evropské tratě</t>
  </si>
  <si>
    <t>Délka úseku: 15+úsek Praha-Lysá</t>
  </si>
  <si>
    <t>Optimalizace traťového úseku Mstětice (mimo) - Praha-Vysočany (včetně)+celý úsek Praha - Lysá nad Labem</t>
  </si>
  <si>
    <t>Optimalizace traťového úseku Mstětice (mimo) - Praha-Vysočany (včetně) + zahrnout celý úsek Praha – Lysá nad Labem</t>
  </si>
  <si>
    <t xml:space="preserve">Optimalizace trati Černošice (včetně) – Odb. Berounka (mimo)  </t>
  </si>
  <si>
    <t>Délka úseku: 6</t>
  </si>
  <si>
    <t>Délka úseku: 16</t>
  </si>
  <si>
    <t>Délka úseku: 9</t>
  </si>
  <si>
    <t>Délka úseku km</t>
  </si>
  <si>
    <t xml:space="preserve">Délka úseku: 2            </t>
  </si>
  <si>
    <t xml:space="preserve">Délka úseku: 2  </t>
  </si>
  <si>
    <t xml:space="preserve">Délka úseku: 2              </t>
  </si>
  <si>
    <t>Délka úseku: 1</t>
  </si>
  <si>
    <t>Délka úseku: 0,1</t>
  </si>
  <si>
    <t xml:space="preserve">Délka úseku: 2         </t>
  </si>
  <si>
    <t>Animace 1</t>
  </si>
  <si>
    <t>Animace 2</t>
  </si>
  <si>
    <t>Animace 3</t>
  </si>
  <si>
    <t>Animace 4</t>
  </si>
  <si>
    <t>Animace 5</t>
  </si>
  <si>
    <t>Animace 6</t>
  </si>
  <si>
    <t>Animace 7</t>
  </si>
  <si>
    <t>Animace 8</t>
  </si>
  <si>
    <t>Animace 9</t>
  </si>
  <si>
    <t>Animace 10</t>
  </si>
  <si>
    <t>Animace 11</t>
  </si>
  <si>
    <t>Animace 12</t>
  </si>
  <si>
    <t>327 321 4901/511 372 0007</t>
  </si>
  <si>
    <t>327 330 4901/521 351 0015</t>
  </si>
  <si>
    <t>327 321 4901/511 352 0021</t>
  </si>
  <si>
    <t>327 330 4901/521 351 0014</t>
  </si>
  <si>
    <t>327 321 4901/511 352 0025</t>
  </si>
  <si>
    <t>327 330 4901/521 351 0013</t>
  </si>
  <si>
    <t>Modernizace traťového úseku Praha-Libeň - Praha-Malešice, I. 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</si>
</sst>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\ _K_č"/>
  </numFmts>
  <fonts count="20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color rgb="FF000000"/>
      <name val="Tahoma"/>
      <family val="2"/>
    </font>
    <font>
      <sz val="11"/>
      <color rgb="FF000000"/>
      <name val="Wingdings"/>
      <charset val="2"/>
    </font>
    <font>
      <sz val="9"/>
      <color rgb="FF000000"/>
      <name val="Verdana"/>
      <family val="2"/>
      <charset val="238"/>
    </font>
    <font>
      <sz val="9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1" fillId="2" borderId="0"/>
    <xf numFmtId="0" fontId="5" fillId="2" borderId="0"/>
  </cellStyleXfs>
  <cellXfs count="98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0" fillId="6" borderId="0" xfId="0" applyFill="1" applyAlignment="1">
      <alignment wrapText="1"/>
    </xf>
    <xf numFmtId="0" fontId="4" fillId="6" borderId="0" xfId="0" applyFont="1" applyFill="1" applyAlignment="1"/>
    <xf numFmtId="0" fontId="0" fillId="2" borderId="0" xfId="0" applyFill="1" applyAlignment="1">
      <alignment wrapText="1"/>
    </xf>
    <xf numFmtId="0" fontId="10" fillId="3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2" fontId="11" fillId="5" borderId="31" xfId="0" applyNumberFormat="1" applyFont="1" applyFill="1" applyBorder="1" applyAlignment="1">
      <alignment horizontal="center" vertical="center" wrapText="1"/>
    </xf>
    <xf numFmtId="2" fontId="8" fillId="5" borderId="31" xfId="0" applyNumberFormat="1" applyFont="1" applyFill="1" applyBorder="1" applyAlignment="1">
      <alignment horizontal="center" vertical="center" wrapText="1"/>
    </xf>
    <xf numFmtId="1" fontId="8" fillId="5" borderId="31" xfId="0" applyNumberFormat="1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vertical="center" wrapText="1"/>
    </xf>
    <xf numFmtId="0" fontId="15" fillId="0" borderId="36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165" fontId="15" fillId="0" borderId="37" xfId="0" applyNumberFormat="1" applyFont="1" applyBorder="1" applyAlignment="1">
      <alignment horizontal="right" vertical="center" wrapText="1"/>
    </xf>
    <xf numFmtId="0" fontId="14" fillId="0" borderId="35" xfId="0" applyFont="1" applyBorder="1" applyAlignment="1">
      <alignment vertical="center" wrapText="1"/>
    </xf>
    <xf numFmtId="0" fontId="15" fillId="0" borderId="43" xfId="0" applyFont="1" applyBorder="1" applyAlignment="1">
      <alignment vertical="center" wrapText="1"/>
    </xf>
    <xf numFmtId="0" fontId="17" fillId="2" borderId="0" xfId="0" applyFont="1" applyFill="1" applyAlignment="1">
      <alignment horizontal="justify" vertical="center" wrapText="1"/>
    </xf>
    <xf numFmtId="0" fontId="18" fillId="2" borderId="0" xfId="0" applyFont="1" applyFill="1" applyAlignment="1">
      <alignment wrapText="1"/>
    </xf>
    <xf numFmtId="0" fontId="19" fillId="5" borderId="0" xfId="0" applyFont="1" applyFill="1" applyAlignment="1">
      <alignment horizontal="justify" vertical="center" wrapText="1"/>
    </xf>
    <xf numFmtId="0" fontId="19" fillId="5" borderId="0" xfId="0" applyFont="1" applyFill="1" applyAlignment="1">
      <alignment wrapText="1"/>
    </xf>
    <xf numFmtId="3" fontId="13" fillId="4" borderId="18" xfId="9" applyNumberFormat="1" applyFont="1" applyFill="1" applyBorder="1" applyAlignment="1">
      <alignment horizontal="center" vertical="center" wrapText="1"/>
    </xf>
    <xf numFmtId="3" fontId="13" fillId="4" borderId="12" xfId="9" applyNumberFormat="1" applyFont="1" applyFill="1" applyBorder="1" applyAlignment="1">
      <alignment horizontal="center" vertical="center" wrapText="1"/>
    </xf>
    <xf numFmtId="3" fontId="13" fillId="4" borderId="27" xfId="9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justify" vertical="center" wrapText="1"/>
    </xf>
    <xf numFmtId="3" fontId="13" fillId="4" borderId="9" xfId="9" applyNumberFormat="1" applyFont="1" applyFill="1" applyBorder="1" applyAlignment="1">
      <alignment horizontal="center" vertical="center" wrapText="1"/>
    </xf>
    <xf numFmtId="3" fontId="13" fillId="4" borderId="8" xfId="9" applyNumberFormat="1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6" fillId="4" borderId="4" xfId="9" applyNumberFormat="1" applyFont="1" applyFill="1" applyBorder="1" applyAlignment="1">
      <alignment horizontal="center" vertical="center"/>
    </xf>
    <xf numFmtId="3" fontId="6" fillId="4" borderId="10" xfId="9" applyNumberFormat="1" applyFont="1" applyFill="1" applyBorder="1" applyAlignment="1">
      <alignment horizontal="center" vertical="center"/>
    </xf>
    <xf numFmtId="3" fontId="6" fillId="4" borderId="11" xfId="9" applyNumberFormat="1" applyFont="1" applyFill="1" applyBorder="1" applyAlignment="1">
      <alignment horizontal="center" vertical="center"/>
    </xf>
    <xf numFmtId="3" fontId="6" fillId="4" borderId="8" xfId="9" applyNumberFormat="1" applyFont="1" applyFill="1" applyBorder="1" applyAlignment="1">
      <alignment horizontal="center" vertical="center"/>
    </xf>
    <xf numFmtId="3" fontId="6" fillId="4" borderId="9" xfId="9" applyNumberFormat="1" applyFont="1" applyFill="1" applyBorder="1" applyAlignment="1">
      <alignment horizontal="center" vertical="center"/>
    </xf>
    <xf numFmtId="3" fontId="6" fillId="4" borderId="23" xfId="9" applyNumberFormat="1" applyFont="1" applyFill="1" applyBorder="1" applyAlignment="1">
      <alignment horizontal="center" vertical="center"/>
    </xf>
    <xf numFmtId="3" fontId="6" fillId="4" borderId="22" xfId="9" applyNumberFormat="1" applyFont="1" applyFill="1" applyBorder="1" applyAlignment="1">
      <alignment horizontal="center" vertical="center"/>
    </xf>
    <xf numFmtId="3" fontId="6" fillId="4" borderId="1" xfId="9" applyNumberFormat="1" applyFont="1" applyFill="1" applyBorder="1" applyAlignment="1">
      <alignment horizontal="center" vertical="center"/>
    </xf>
    <xf numFmtId="3" fontId="6" fillId="4" borderId="30" xfId="9" applyNumberFormat="1" applyFont="1" applyFill="1" applyBorder="1" applyAlignment="1">
      <alignment horizontal="center" vertical="center"/>
    </xf>
    <xf numFmtId="0" fontId="5" fillId="7" borderId="4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3" fontId="5" fillId="5" borderId="9" xfId="0" applyNumberFormat="1" applyFont="1" applyFill="1" applyBorder="1" applyAlignment="1">
      <alignment horizontal="center" vertical="center" wrapText="1"/>
    </xf>
    <xf numFmtId="3" fontId="5" fillId="0" borderId="48" xfId="0" applyNumberFormat="1" applyFont="1" applyFill="1" applyBorder="1" applyAlignment="1">
      <alignment horizontal="center" vertical="center" wrapText="1"/>
    </xf>
    <xf numFmtId="3" fontId="6" fillId="4" borderId="49" xfId="9" applyNumberFormat="1" applyFont="1" applyFill="1" applyBorder="1" applyAlignment="1">
      <alignment horizontal="center" vertical="center"/>
    </xf>
    <xf numFmtId="3" fontId="6" fillId="4" borderId="12" xfId="9" applyNumberFormat="1" applyFont="1" applyFill="1" applyBorder="1" applyAlignment="1">
      <alignment horizontal="center" vertical="center"/>
    </xf>
    <xf numFmtId="3" fontId="6" fillId="4" borderId="50" xfId="9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3" fontId="5" fillId="5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3" fontId="5" fillId="0" borderId="26" xfId="0" applyNumberFormat="1" applyFont="1" applyFill="1" applyBorder="1" applyAlignment="1">
      <alignment horizontal="center" vertical="center" wrapText="1"/>
    </xf>
    <xf numFmtId="3" fontId="5" fillId="5" borderId="25" xfId="0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3" fontId="6" fillId="4" borderId="28" xfId="9" applyNumberFormat="1" applyFont="1" applyFill="1" applyBorder="1" applyAlignment="1">
      <alignment horizontal="center" vertical="center"/>
    </xf>
    <xf numFmtId="3" fontId="6" fillId="4" borderId="27" xfId="9" applyNumberFormat="1" applyFont="1" applyFill="1" applyBorder="1" applyAlignment="1">
      <alignment horizontal="center" vertical="center"/>
    </xf>
    <xf numFmtId="3" fontId="6" fillId="4" borderId="29" xfId="9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3" fontId="6" fillId="4" borderId="19" xfId="9" applyNumberFormat="1" applyFont="1" applyFill="1" applyBorder="1" applyAlignment="1">
      <alignment horizontal="center" vertical="center"/>
    </xf>
    <xf numFmtId="3" fontId="6" fillId="4" borderId="18" xfId="9" applyNumberFormat="1" applyFont="1" applyFill="1" applyBorder="1" applyAlignment="1">
      <alignment horizontal="center" vertical="center"/>
    </xf>
    <xf numFmtId="3" fontId="6" fillId="4" borderId="20" xfId="9" applyNumberFormat="1" applyFont="1" applyFill="1" applyBorder="1" applyAlignment="1">
      <alignment horizontal="center" vertical="center"/>
    </xf>
    <xf numFmtId="165" fontId="15" fillId="0" borderId="38" xfId="0" applyNumberFormat="1" applyFont="1" applyBorder="1" applyAlignment="1">
      <alignment horizontal="right" vertical="center" wrapText="1"/>
    </xf>
    <xf numFmtId="165" fontId="15" fillId="0" borderId="39" xfId="0" applyNumberFormat="1" applyFont="1" applyBorder="1" applyAlignment="1">
      <alignment horizontal="right" vertical="center" wrapText="1"/>
    </xf>
    <xf numFmtId="165" fontId="15" fillId="0" borderId="40" xfId="0" applyNumberFormat="1" applyFont="1" applyBorder="1" applyAlignment="1">
      <alignment horizontal="right" vertical="center" wrapText="1"/>
    </xf>
    <xf numFmtId="0" fontId="15" fillId="0" borderId="41" xfId="0" applyFont="1" applyBorder="1" applyAlignment="1">
      <alignment horizontal="right" vertical="center" wrapText="1"/>
    </xf>
    <xf numFmtId="0" fontId="15" fillId="0" borderId="42" xfId="0" applyFont="1" applyBorder="1" applyAlignment="1">
      <alignment horizontal="right" vertical="center" wrapText="1"/>
    </xf>
    <xf numFmtId="0" fontId="15" fillId="0" borderId="37" xfId="0" applyFont="1" applyBorder="1" applyAlignment="1">
      <alignment horizontal="right" vertical="center" wrapText="1"/>
    </xf>
    <xf numFmtId="0" fontId="15" fillId="0" borderId="44" xfId="0" applyFont="1" applyBorder="1" applyAlignment="1">
      <alignment horizontal="right" vertical="center" wrapText="1"/>
    </xf>
    <xf numFmtId="0" fontId="15" fillId="0" borderId="45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F2F2F2"/>
      <color rgb="FFE4E4E4"/>
      <color rgb="FFC9C9C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="70" zoomScaleNormal="70" workbookViewId="0">
      <pane xSplit="1" topLeftCell="B1" activePane="topRight" state="frozen"/>
      <selection pane="topRight" activeCell="B7" sqref="B7:B8"/>
    </sheetView>
  </sheetViews>
  <sheetFormatPr defaultRowHeight="12.75" x14ac:dyDescent="0.2"/>
  <cols>
    <col min="1" max="1" width="9.140625" style="7" customWidth="1"/>
    <col min="2" max="2" width="71.85546875" customWidth="1"/>
    <col min="3" max="3" width="34.140625" style="2" customWidth="1"/>
    <col min="4" max="4" width="29.28515625" style="2" customWidth="1"/>
    <col min="5" max="5" width="32.85546875" style="11" customWidth="1"/>
    <col min="6" max="6" width="28.85546875" customWidth="1"/>
    <col min="7" max="7" width="28.85546875" style="12" customWidth="1"/>
    <col min="8" max="8" width="28.85546875" style="13" customWidth="1"/>
    <col min="9" max="9" width="21.7109375" style="10" customWidth="1"/>
    <col min="10" max="10" width="17.85546875" hidden="1" customWidth="1"/>
    <col min="11" max="11" width="9.140625" customWidth="1"/>
  </cols>
  <sheetData>
    <row r="1" spans="1:10" s="1" customFormat="1" ht="33.6" customHeight="1" x14ac:dyDescent="0.25">
      <c r="A1" s="14"/>
      <c r="B1" s="23" t="s">
        <v>22</v>
      </c>
      <c r="C1" s="16"/>
      <c r="D1" s="2"/>
      <c r="E1" s="18"/>
      <c r="F1" s="20"/>
      <c r="G1" s="20"/>
      <c r="H1" s="20"/>
      <c r="I1" s="20"/>
    </row>
    <row r="2" spans="1:10" s="1" customFormat="1" ht="39.75" customHeight="1" x14ac:dyDescent="0.3">
      <c r="A2" s="7"/>
      <c r="B2" s="22" t="s">
        <v>17</v>
      </c>
      <c r="C2" s="16"/>
      <c r="D2" s="17"/>
      <c r="E2" s="19"/>
      <c r="F2" s="85"/>
      <c r="G2" s="85"/>
      <c r="H2" s="85"/>
      <c r="I2" s="85"/>
    </row>
    <row r="3" spans="1:10" ht="9" customHeight="1" x14ac:dyDescent="0.2">
      <c r="B3" s="84"/>
      <c r="C3" s="84"/>
      <c r="D3" s="84"/>
      <c r="E3" s="84"/>
      <c r="F3" s="84"/>
    </row>
    <row r="4" spans="1:10" ht="42.75" customHeight="1" thickBot="1" x14ac:dyDescent="0.25">
      <c r="A4" s="24"/>
      <c r="B4" s="25" t="s">
        <v>4</v>
      </c>
      <c r="C4" s="25" t="s">
        <v>7</v>
      </c>
      <c r="D4" s="25" t="s">
        <v>0</v>
      </c>
      <c r="E4" s="21" t="s">
        <v>57</v>
      </c>
      <c r="F4" s="26" t="s">
        <v>1</v>
      </c>
      <c r="G4" s="27" t="s">
        <v>6</v>
      </c>
      <c r="H4" s="28" t="s">
        <v>3</v>
      </c>
      <c r="I4" s="29" t="s">
        <v>5</v>
      </c>
    </row>
    <row r="5" spans="1:10" s="20" customFormat="1" ht="42.75" customHeight="1" x14ac:dyDescent="0.2">
      <c r="A5" s="73" t="s">
        <v>64</v>
      </c>
      <c r="B5" s="74" t="s">
        <v>49</v>
      </c>
      <c r="C5" s="75"/>
      <c r="D5" s="76" t="s">
        <v>48</v>
      </c>
      <c r="E5" s="46"/>
      <c r="F5" s="86" t="s">
        <v>8</v>
      </c>
      <c r="G5" s="87" t="s">
        <v>8</v>
      </c>
      <c r="H5" s="87" t="e">
        <f>F5*G5</f>
        <v>#VALUE!</v>
      </c>
      <c r="I5" s="88" t="e">
        <f>H5*1.21</f>
        <v>#VALUE!</v>
      </c>
    </row>
    <row r="6" spans="1:10" s="20" customFormat="1" ht="42.75" customHeight="1" x14ac:dyDescent="0.2">
      <c r="A6" s="53"/>
      <c r="B6" s="54"/>
      <c r="C6" s="55"/>
      <c r="D6" s="56"/>
      <c r="E6" s="51"/>
      <c r="F6" s="59"/>
      <c r="G6" s="61"/>
      <c r="H6" s="61"/>
      <c r="I6" s="63"/>
    </row>
    <row r="7" spans="1:10" s="20" customFormat="1" ht="35.1" customHeight="1" x14ac:dyDescent="0.2">
      <c r="A7" s="53" t="s">
        <v>65</v>
      </c>
      <c r="B7" s="54" t="s">
        <v>82</v>
      </c>
      <c r="C7" s="55" t="s">
        <v>76</v>
      </c>
      <c r="D7" s="56" t="s">
        <v>19</v>
      </c>
      <c r="E7" s="52" t="s">
        <v>58</v>
      </c>
      <c r="F7" s="58" t="s">
        <v>8</v>
      </c>
      <c r="G7" s="60" t="s">
        <v>8</v>
      </c>
      <c r="H7" s="60" t="e">
        <f>F7*G7</f>
        <v>#VALUE!</v>
      </c>
      <c r="I7" s="62" t="e">
        <f>H7*1.21</f>
        <v>#VALUE!</v>
      </c>
      <c r="J7" s="9"/>
    </row>
    <row r="8" spans="1:10" s="20" customFormat="1" ht="35.1" customHeight="1" x14ac:dyDescent="0.2">
      <c r="A8" s="53"/>
      <c r="B8" s="54"/>
      <c r="C8" s="55"/>
      <c r="D8" s="56"/>
      <c r="E8" s="51"/>
      <c r="F8" s="59"/>
      <c r="G8" s="61"/>
      <c r="H8" s="61"/>
      <c r="I8" s="63"/>
      <c r="J8" s="9"/>
    </row>
    <row r="9" spans="1:10" s="20" customFormat="1" ht="35.1" customHeight="1" x14ac:dyDescent="0.2">
      <c r="A9" s="53" t="s">
        <v>66</v>
      </c>
      <c r="B9" s="54" t="s">
        <v>51</v>
      </c>
      <c r="C9" s="55">
        <v>5003520028</v>
      </c>
      <c r="D9" s="56" t="s">
        <v>20</v>
      </c>
      <c r="E9" s="52" t="s">
        <v>50</v>
      </c>
      <c r="F9" s="58" t="s">
        <v>8</v>
      </c>
      <c r="G9" s="60" t="s">
        <v>8</v>
      </c>
      <c r="H9" s="60" t="e">
        <f>F9*G9</f>
        <v>#VALUE!</v>
      </c>
      <c r="I9" s="62" t="e">
        <f>H9*1.21</f>
        <v>#VALUE!</v>
      </c>
      <c r="J9" s="9"/>
    </row>
    <row r="10" spans="1:10" s="20" customFormat="1" ht="35.1" customHeight="1" x14ac:dyDescent="0.2">
      <c r="A10" s="53"/>
      <c r="B10" s="54"/>
      <c r="C10" s="55"/>
      <c r="D10" s="56"/>
      <c r="E10" s="51"/>
      <c r="F10" s="59"/>
      <c r="G10" s="61"/>
      <c r="H10" s="61"/>
      <c r="I10" s="63"/>
      <c r="J10" s="9"/>
    </row>
    <row r="11" spans="1:10" s="20" customFormat="1" ht="35.1" customHeight="1" x14ac:dyDescent="0.2">
      <c r="A11" s="66" t="s">
        <v>67</v>
      </c>
      <c r="B11" s="67" t="s">
        <v>15</v>
      </c>
      <c r="C11" s="68">
        <v>5113520020</v>
      </c>
      <c r="D11" s="69" t="s">
        <v>19</v>
      </c>
      <c r="E11" s="47" t="s">
        <v>63</v>
      </c>
      <c r="F11" s="70" t="s">
        <v>8</v>
      </c>
      <c r="G11" s="71" t="s">
        <v>8</v>
      </c>
      <c r="H11" s="71" t="e">
        <f>F11*G11</f>
        <v>#VALUE!</v>
      </c>
      <c r="I11" s="72" t="e">
        <f>H11*1.21</f>
        <v>#VALUE!</v>
      </c>
      <c r="J11" s="9"/>
    </row>
    <row r="12" spans="1:10" s="20" customFormat="1" ht="35.1" customHeight="1" x14ac:dyDescent="0.2">
      <c r="A12" s="53"/>
      <c r="B12" s="54"/>
      <c r="C12" s="55"/>
      <c r="D12" s="56"/>
      <c r="E12" s="51"/>
      <c r="F12" s="59"/>
      <c r="G12" s="61"/>
      <c r="H12" s="61"/>
      <c r="I12" s="63"/>
      <c r="J12" s="9">
        <v>43193</v>
      </c>
    </row>
    <row r="13" spans="1:10" s="20" customFormat="1" ht="35.1" customHeight="1" x14ac:dyDescent="0.2">
      <c r="A13" s="66" t="s">
        <v>68</v>
      </c>
      <c r="B13" s="67" t="s">
        <v>9</v>
      </c>
      <c r="C13" s="68">
        <v>5213510006</v>
      </c>
      <c r="D13" s="69" t="s">
        <v>18</v>
      </c>
      <c r="E13" s="47" t="s">
        <v>56</v>
      </c>
      <c r="F13" s="70" t="s">
        <v>8</v>
      </c>
      <c r="G13" s="71" t="s">
        <v>8</v>
      </c>
      <c r="H13" s="71" t="e">
        <f>F13*G13</f>
        <v>#VALUE!</v>
      </c>
      <c r="I13" s="72" t="e">
        <f>H13*1.21</f>
        <v>#VALUE!</v>
      </c>
    </row>
    <row r="14" spans="1:10" ht="35.1" customHeight="1" x14ac:dyDescent="0.2">
      <c r="A14" s="53"/>
      <c r="B14" s="54"/>
      <c r="C14" s="55"/>
      <c r="D14" s="56"/>
      <c r="E14" s="51"/>
      <c r="F14" s="59"/>
      <c r="G14" s="61"/>
      <c r="H14" s="61"/>
      <c r="I14" s="63"/>
      <c r="J14" s="9">
        <v>43344</v>
      </c>
    </row>
    <row r="15" spans="1:10" s="20" customFormat="1" ht="35.1" customHeight="1" x14ac:dyDescent="0.2">
      <c r="A15" s="53" t="s">
        <v>69</v>
      </c>
      <c r="B15" s="54" t="s">
        <v>13</v>
      </c>
      <c r="C15" s="55">
        <v>5113520018</v>
      </c>
      <c r="D15" s="56" t="s">
        <v>19</v>
      </c>
      <c r="E15" s="52" t="s">
        <v>60</v>
      </c>
      <c r="F15" s="57" t="s">
        <v>8</v>
      </c>
      <c r="G15" s="64" t="s">
        <v>8</v>
      </c>
      <c r="H15" s="64" t="e">
        <f>F15*G15</f>
        <v>#VALUE!</v>
      </c>
      <c r="I15" s="65" t="e">
        <f>H15*1.21</f>
        <v>#VALUE!</v>
      </c>
      <c r="J15" s="9"/>
    </row>
    <row r="16" spans="1:10" s="20" customFormat="1" ht="35.1" customHeight="1" x14ac:dyDescent="0.2">
      <c r="A16" s="53"/>
      <c r="B16" s="54"/>
      <c r="C16" s="55"/>
      <c r="D16" s="56"/>
      <c r="E16" s="51"/>
      <c r="F16" s="57"/>
      <c r="G16" s="64"/>
      <c r="H16" s="64"/>
      <c r="I16" s="65"/>
      <c r="J16" s="9"/>
    </row>
    <row r="17" spans="1:10" s="20" customFormat="1" ht="35.1" customHeight="1" x14ac:dyDescent="0.2">
      <c r="A17" s="53" t="s">
        <v>70</v>
      </c>
      <c r="B17" s="54" t="s">
        <v>12</v>
      </c>
      <c r="C17" s="55" t="s">
        <v>77</v>
      </c>
      <c r="D17" s="56" t="s">
        <v>18</v>
      </c>
      <c r="E17" s="52" t="s">
        <v>54</v>
      </c>
      <c r="F17" s="58" t="s">
        <v>8</v>
      </c>
      <c r="G17" s="60" t="s">
        <v>8</v>
      </c>
      <c r="H17" s="60" t="e">
        <f>F17*G17</f>
        <v>#VALUE!</v>
      </c>
      <c r="I17" s="62" t="e">
        <f>H17*1.21</f>
        <v>#VALUE!</v>
      </c>
      <c r="J17" s="9"/>
    </row>
    <row r="18" spans="1:10" s="20" customFormat="1" ht="35.1" customHeight="1" x14ac:dyDescent="0.2">
      <c r="A18" s="53"/>
      <c r="B18" s="54"/>
      <c r="C18" s="55"/>
      <c r="D18" s="56"/>
      <c r="E18" s="51"/>
      <c r="F18" s="59"/>
      <c r="G18" s="61"/>
      <c r="H18" s="61"/>
      <c r="I18" s="63"/>
      <c r="J18" s="9"/>
    </row>
    <row r="19" spans="1:10" s="20" customFormat="1" ht="35.1" customHeight="1" x14ac:dyDescent="0.2">
      <c r="A19" s="53" t="s">
        <v>71</v>
      </c>
      <c r="B19" s="54" t="s">
        <v>21</v>
      </c>
      <c r="C19" s="55" t="s">
        <v>78</v>
      </c>
      <c r="D19" s="56" t="s">
        <v>19</v>
      </c>
      <c r="E19" s="52" t="s">
        <v>59</v>
      </c>
      <c r="F19" s="58" t="s">
        <v>8</v>
      </c>
      <c r="G19" s="60" t="s">
        <v>8</v>
      </c>
      <c r="H19" s="60" t="e">
        <f>F19*G19</f>
        <v>#VALUE!</v>
      </c>
      <c r="I19" s="62" t="e">
        <f>H19*1.21</f>
        <v>#VALUE!</v>
      </c>
      <c r="J19" s="9"/>
    </row>
    <row r="20" spans="1:10" s="20" customFormat="1" ht="35.1" customHeight="1" x14ac:dyDescent="0.2">
      <c r="A20" s="53"/>
      <c r="B20" s="54"/>
      <c r="C20" s="55"/>
      <c r="D20" s="56"/>
      <c r="E20" s="51"/>
      <c r="F20" s="59"/>
      <c r="G20" s="61"/>
      <c r="H20" s="61"/>
      <c r="I20" s="63"/>
      <c r="J20" s="9"/>
    </row>
    <row r="21" spans="1:10" s="20" customFormat="1" ht="35.1" customHeight="1" x14ac:dyDescent="0.2">
      <c r="A21" s="53" t="s">
        <v>72</v>
      </c>
      <c r="B21" s="54" t="s">
        <v>11</v>
      </c>
      <c r="C21" s="55" t="s">
        <v>79</v>
      </c>
      <c r="D21" s="56" t="s">
        <v>18</v>
      </c>
      <c r="E21" s="47" t="s">
        <v>55</v>
      </c>
      <c r="F21" s="58" t="s">
        <v>8</v>
      </c>
      <c r="G21" s="60" t="s">
        <v>8</v>
      </c>
      <c r="H21" s="60" t="e">
        <f>F21*G21</f>
        <v>#VALUE!</v>
      </c>
      <c r="I21" s="62" t="e">
        <f>H21*1.21</f>
        <v>#VALUE!</v>
      </c>
      <c r="J21" s="9"/>
    </row>
    <row r="22" spans="1:10" s="20" customFormat="1" ht="35.1" customHeight="1" x14ac:dyDescent="0.2">
      <c r="A22" s="53"/>
      <c r="B22" s="54"/>
      <c r="C22" s="55"/>
      <c r="D22" s="56"/>
      <c r="E22" s="51"/>
      <c r="F22" s="59"/>
      <c r="G22" s="61"/>
      <c r="H22" s="61"/>
      <c r="I22" s="63"/>
      <c r="J22" s="9"/>
    </row>
    <row r="23" spans="1:10" s="20" customFormat="1" ht="35.1" customHeight="1" x14ac:dyDescent="0.2">
      <c r="A23" s="53" t="s">
        <v>73</v>
      </c>
      <c r="B23" s="54" t="s">
        <v>14</v>
      </c>
      <c r="C23" s="55">
        <v>5113520019</v>
      </c>
      <c r="D23" s="56" t="s">
        <v>19</v>
      </c>
      <c r="E23" s="47" t="s">
        <v>61</v>
      </c>
      <c r="F23" s="57" t="s">
        <v>8</v>
      </c>
      <c r="G23" s="64" t="s">
        <v>8</v>
      </c>
      <c r="H23" s="64" t="e">
        <f>F23*G23</f>
        <v>#VALUE!</v>
      </c>
      <c r="I23" s="65" t="e">
        <f>H23*1.21</f>
        <v>#VALUE!</v>
      </c>
      <c r="J23" s="9"/>
    </row>
    <row r="24" spans="1:10" s="20" customFormat="1" ht="35.1" customHeight="1" x14ac:dyDescent="0.2">
      <c r="A24" s="53"/>
      <c r="B24" s="54"/>
      <c r="C24" s="55"/>
      <c r="D24" s="56"/>
      <c r="E24" s="51"/>
      <c r="F24" s="57"/>
      <c r="G24" s="64"/>
      <c r="H24" s="64"/>
      <c r="I24" s="65"/>
      <c r="J24" s="9"/>
    </row>
    <row r="25" spans="1:10" s="20" customFormat="1" ht="35.1" customHeight="1" x14ac:dyDescent="0.2">
      <c r="A25" s="53" t="s">
        <v>74</v>
      </c>
      <c r="B25" s="54" t="s">
        <v>16</v>
      </c>
      <c r="C25" s="55" t="s">
        <v>80</v>
      </c>
      <c r="D25" s="56" t="s">
        <v>19</v>
      </c>
      <c r="E25" s="52" t="s">
        <v>62</v>
      </c>
      <c r="F25" s="58" t="s">
        <v>8</v>
      </c>
      <c r="G25" s="60" t="s">
        <v>8</v>
      </c>
      <c r="H25" s="60" t="e">
        <f>F25*G25</f>
        <v>#VALUE!</v>
      </c>
      <c r="I25" s="62" t="e">
        <f>H25*1.21</f>
        <v>#VALUE!</v>
      </c>
      <c r="J25" s="6"/>
    </row>
    <row r="26" spans="1:10" s="20" customFormat="1" ht="35.1" customHeight="1" x14ac:dyDescent="0.2">
      <c r="A26" s="53"/>
      <c r="B26" s="54"/>
      <c r="C26" s="55"/>
      <c r="D26" s="56"/>
      <c r="E26" s="51"/>
      <c r="F26" s="59"/>
      <c r="G26" s="61"/>
      <c r="H26" s="61"/>
      <c r="I26" s="63"/>
    </row>
    <row r="27" spans="1:10" s="20" customFormat="1" ht="35.1" customHeight="1" x14ac:dyDescent="0.2">
      <c r="A27" s="53" t="s">
        <v>75</v>
      </c>
      <c r="B27" s="54" t="s">
        <v>10</v>
      </c>
      <c r="C27" s="55" t="s">
        <v>81</v>
      </c>
      <c r="D27" s="56" t="s">
        <v>18</v>
      </c>
      <c r="E27" s="52" t="s">
        <v>54</v>
      </c>
      <c r="F27" s="58" t="s">
        <v>8</v>
      </c>
      <c r="G27" s="60" t="s">
        <v>8</v>
      </c>
      <c r="H27" s="60" t="e">
        <f>F27*G27</f>
        <v>#VALUE!</v>
      </c>
      <c r="I27" s="62" t="e">
        <f>H27*1.21</f>
        <v>#VALUE!</v>
      </c>
      <c r="J27" s="9"/>
    </row>
    <row r="28" spans="1:10" s="15" customFormat="1" ht="35.1" customHeight="1" thickBot="1" x14ac:dyDescent="0.25">
      <c r="A28" s="80"/>
      <c r="B28" s="79"/>
      <c r="C28" s="78"/>
      <c r="D28" s="77"/>
      <c r="E28" s="48"/>
      <c r="F28" s="81"/>
      <c r="G28" s="82"/>
      <c r="H28" s="82"/>
      <c r="I28" s="83"/>
      <c r="J28" s="9"/>
    </row>
    <row r="29" spans="1:10" s="5" customFormat="1" ht="20.25" customHeight="1" thickBot="1" x14ac:dyDescent="0.25">
      <c r="A29" s="7"/>
      <c r="B29" s="3"/>
      <c r="C29" s="3"/>
      <c r="D29" s="3"/>
      <c r="F29" s="30" t="s">
        <v>2</v>
      </c>
      <c r="G29" s="31" t="e">
        <f>G13+G27+#REF!+#REF!+#REF!+#REF!+#REF!+#REF!+#REF!+#REF!+#REF!</f>
        <v>#VALUE!</v>
      </c>
      <c r="H29" s="31" t="e">
        <f>H13+H27+#REF!+#REF!+#REF!+#REF!+#REF!+#REF!+#REF!+#REF!+#REF!+SUM(H5:H28)</f>
        <v>#VALUE!</v>
      </c>
      <c r="I29" s="32" t="e">
        <f>SUM(I5:I28)</f>
        <v>#VALUE!</v>
      </c>
    </row>
    <row r="30" spans="1:10" s="2" customFormat="1" x14ac:dyDescent="0.2">
      <c r="A30" s="8"/>
      <c r="C30" s="3"/>
      <c r="D30" s="3"/>
      <c r="E30" s="3"/>
      <c r="F30" s="4"/>
      <c r="G30" s="4"/>
      <c r="H30" s="4"/>
      <c r="I30" s="4"/>
    </row>
    <row r="33" ht="9.75" customHeight="1" x14ac:dyDescent="0.2"/>
    <row r="35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I28"/>
  <sortState ref="A5:L10">
    <sortCondition ref="F5:F58"/>
  </sortState>
  <mergeCells count="98">
    <mergeCell ref="G13:G14"/>
    <mergeCell ref="H13:H14"/>
    <mergeCell ref="I13:I14"/>
    <mergeCell ref="B3:F3"/>
    <mergeCell ref="F2:I2"/>
    <mergeCell ref="D13:D14"/>
    <mergeCell ref="C13:C14"/>
    <mergeCell ref="B13:B14"/>
    <mergeCell ref="F5:F6"/>
    <mergeCell ref="G5:G6"/>
    <mergeCell ref="H5:H6"/>
    <mergeCell ref="I5:I6"/>
    <mergeCell ref="G7:G8"/>
    <mergeCell ref="H7:H8"/>
    <mergeCell ref="I7:I8"/>
    <mergeCell ref="G9:G10"/>
    <mergeCell ref="G27:G28"/>
    <mergeCell ref="H27:H28"/>
    <mergeCell ref="I27:I28"/>
    <mergeCell ref="G23:G24"/>
    <mergeCell ref="H23:H24"/>
    <mergeCell ref="I23:I24"/>
    <mergeCell ref="C21:C22"/>
    <mergeCell ref="A17:A18"/>
    <mergeCell ref="A21:A22"/>
    <mergeCell ref="B21:B22"/>
    <mergeCell ref="B17:B18"/>
    <mergeCell ref="D25:D26"/>
    <mergeCell ref="A13:A14"/>
    <mergeCell ref="F13:F14"/>
    <mergeCell ref="D27:D28"/>
    <mergeCell ref="C27:C28"/>
    <mergeCell ref="B27:B28"/>
    <mergeCell ref="A27:A28"/>
    <mergeCell ref="F27:F28"/>
    <mergeCell ref="B15:B16"/>
    <mergeCell ref="C15:C16"/>
    <mergeCell ref="D15:D16"/>
    <mergeCell ref="F15:F16"/>
    <mergeCell ref="A19:A20"/>
    <mergeCell ref="B19:B20"/>
    <mergeCell ref="C19:C20"/>
    <mergeCell ref="D19:D20"/>
    <mergeCell ref="A15:A16"/>
    <mergeCell ref="I25:I26"/>
    <mergeCell ref="G25:G26"/>
    <mergeCell ref="H25:H26"/>
    <mergeCell ref="I17:I18"/>
    <mergeCell ref="F17:F18"/>
    <mergeCell ref="G17:G18"/>
    <mergeCell ref="H17:H18"/>
    <mergeCell ref="F19:F20"/>
    <mergeCell ref="G19:G20"/>
    <mergeCell ref="H19:H20"/>
    <mergeCell ref="I19:I20"/>
    <mergeCell ref="F25:F26"/>
    <mergeCell ref="A25:A26"/>
    <mergeCell ref="B25:B26"/>
    <mergeCell ref="C25:C26"/>
    <mergeCell ref="F7:F8"/>
    <mergeCell ref="A9:A10"/>
    <mergeCell ref="B9:B10"/>
    <mergeCell ref="C9:C10"/>
    <mergeCell ref="D9:D10"/>
    <mergeCell ref="F9:F10"/>
    <mergeCell ref="A5:A6"/>
    <mergeCell ref="B5:B6"/>
    <mergeCell ref="C5:C6"/>
    <mergeCell ref="D5:D6"/>
    <mergeCell ref="A7:A8"/>
    <mergeCell ref="B7:B8"/>
    <mergeCell ref="C7:C8"/>
    <mergeCell ref="D7:D8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  <mergeCell ref="G15:G16"/>
    <mergeCell ref="H15:H16"/>
    <mergeCell ref="I15:I16"/>
    <mergeCell ref="C17:C18"/>
    <mergeCell ref="D17:D18"/>
    <mergeCell ref="D21:D22"/>
    <mergeCell ref="F21:F22"/>
    <mergeCell ref="G21:G22"/>
    <mergeCell ref="H21:H22"/>
    <mergeCell ref="I21:I22"/>
    <mergeCell ref="A23:A24"/>
    <mergeCell ref="B23:B24"/>
    <mergeCell ref="C23:C24"/>
    <mergeCell ref="D23:D24"/>
    <mergeCell ref="F23:F24"/>
  </mergeCells>
  <pageMargins left="0.25" right="0.25" top="0.75" bottom="0.75" header="0.3" footer="0.3"/>
  <pageSetup paperSize="8" scale="6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3" workbookViewId="0">
      <selection activeCell="I17" sqref="I17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24" x14ac:dyDescent="0.2">
      <c r="A22" s="44" t="s">
        <v>11</v>
      </c>
    </row>
    <row r="23" spans="1:5" x14ac:dyDescent="0.2">
      <c r="A23" s="50"/>
    </row>
    <row r="24" spans="1:5" x14ac:dyDescent="0.2">
      <c r="A24" s="50"/>
    </row>
    <row r="25" spans="1:5" x14ac:dyDescent="0.2">
      <c r="A25" s="50"/>
    </row>
    <row r="26" spans="1:5" x14ac:dyDescent="0.2">
      <c r="A26" s="49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2" workbookViewId="0">
      <selection activeCell="G13" sqref="G13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4" t="s">
        <v>14</v>
      </c>
    </row>
    <row r="23" spans="1:5" x14ac:dyDescent="0.2">
      <c r="A23" s="43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2" workbookViewId="0">
      <selection activeCell="G15" sqref="G15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4" t="s">
        <v>16</v>
      </c>
    </row>
    <row r="23" spans="1:5" x14ac:dyDescent="0.2">
      <c r="A23" s="43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2" workbookViewId="0">
      <selection activeCell="H14" sqref="H14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24" x14ac:dyDescent="0.2">
      <c r="A22" s="44" t="s">
        <v>53</v>
      </c>
    </row>
    <row r="23" spans="1:5" x14ac:dyDescent="0.2">
      <c r="A23" s="43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3" workbookViewId="0">
      <selection activeCell="A33" sqref="A31:A33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36" x14ac:dyDescent="0.2">
      <c r="A22" s="44" t="s">
        <v>49</v>
      </c>
    </row>
    <row r="23" spans="1:5" ht="14.25" x14ac:dyDescent="0.2">
      <c r="A23" s="42"/>
    </row>
    <row r="24" spans="1:5" ht="14.25" x14ac:dyDescent="0.2">
      <c r="A24" s="42"/>
    </row>
    <row r="25" spans="1:5" ht="14.25" x14ac:dyDescent="0.2">
      <c r="A25" s="42"/>
    </row>
    <row r="26" spans="1:5" ht="14.25" x14ac:dyDescent="0.2">
      <c r="A26" s="42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8" sqref="B28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24" x14ac:dyDescent="0.2">
      <c r="A22" s="44" t="s">
        <v>82</v>
      </c>
    </row>
    <row r="23" spans="1:5" ht="14.25" x14ac:dyDescent="0.2">
      <c r="A23" s="42"/>
    </row>
    <row r="24" spans="1:5" ht="14.25" x14ac:dyDescent="0.2">
      <c r="A24" s="42"/>
    </row>
    <row r="25" spans="1:5" ht="14.25" x14ac:dyDescent="0.2">
      <c r="A25" s="42"/>
    </row>
    <row r="26" spans="1:5" ht="14.25" x14ac:dyDescent="0.2">
      <c r="A26" s="42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2" workbookViewId="0">
      <selection activeCell="H12" sqref="H12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36" x14ac:dyDescent="0.2">
      <c r="A22" s="44" t="s">
        <v>52</v>
      </c>
    </row>
    <row r="23" spans="1:5" x14ac:dyDescent="0.2">
      <c r="A23" s="50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22" sqref="B22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5" t="s">
        <v>15</v>
      </c>
    </row>
    <row r="23" spans="1:5" x14ac:dyDescent="0.2">
      <c r="A23" s="49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E35" sqref="E34:E35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ht="24" x14ac:dyDescent="0.2">
      <c r="A22" s="44" t="s">
        <v>9</v>
      </c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H11" sqref="H11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4" t="s">
        <v>13</v>
      </c>
    </row>
    <row r="23" spans="1:5" x14ac:dyDescent="0.2">
      <c r="A23" s="43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E24" sqref="E24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4" t="s">
        <v>12</v>
      </c>
    </row>
    <row r="23" spans="1:5" x14ac:dyDescent="0.2">
      <c r="A23" s="50"/>
    </row>
    <row r="24" spans="1:5" x14ac:dyDescent="0.2">
      <c r="A24" s="50"/>
    </row>
    <row r="25" spans="1:5" x14ac:dyDescent="0.2">
      <c r="A25" s="50"/>
    </row>
    <row r="26" spans="1:5" x14ac:dyDescent="0.2">
      <c r="A26" s="49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3" workbookViewId="0">
      <selection activeCell="C24" sqref="C24"/>
    </sheetView>
  </sheetViews>
  <sheetFormatPr defaultRowHeight="12.75" x14ac:dyDescent="0.2"/>
  <cols>
    <col min="1" max="1" width="48" style="20" customWidth="1"/>
    <col min="2" max="16384" width="9.140625" style="20"/>
  </cols>
  <sheetData>
    <row r="1" spans="1:5" ht="39" thickBot="1" x14ac:dyDescent="0.25">
      <c r="A1" s="33" t="s">
        <v>23</v>
      </c>
      <c r="B1" s="34" t="s">
        <v>43</v>
      </c>
      <c r="C1" s="34" t="s">
        <v>44</v>
      </c>
      <c r="D1" s="34" t="s">
        <v>45</v>
      </c>
      <c r="E1" s="35" t="s">
        <v>46</v>
      </c>
    </row>
    <row r="2" spans="1:5" ht="26.25" thickBot="1" x14ac:dyDescent="0.25">
      <c r="A2" s="36" t="s">
        <v>24</v>
      </c>
      <c r="B2" s="37" t="s">
        <v>47</v>
      </c>
      <c r="C2" s="38"/>
      <c r="D2" s="38"/>
      <c r="E2" s="39">
        <f>C2*D2</f>
        <v>0</v>
      </c>
    </row>
    <row r="3" spans="1:5" ht="13.5" thickBot="1" x14ac:dyDescent="0.25">
      <c r="A3" s="36" t="s">
        <v>25</v>
      </c>
      <c r="B3" s="37" t="s">
        <v>47</v>
      </c>
      <c r="C3" s="38"/>
      <c r="D3" s="38"/>
      <c r="E3" s="39">
        <f t="shared" ref="E3:E17" si="0">C3*D3</f>
        <v>0</v>
      </c>
    </row>
    <row r="4" spans="1:5" ht="13.5" thickBot="1" x14ac:dyDescent="0.25">
      <c r="A4" s="36" t="s">
        <v>26</v>
      </c>
      <c r="B4" s="37" t="s">
        <v>47</v>
      </c>
      <c r="C4" s="38"/>
      <c r="D4" s="38"/>
      <c r="E4" s="39">
        <f t="shared" si="0"/>
        <v>0</v>
      </c>
    </row>
    <row r="5" spans="1:5" ht="13.5" thickBot="1" x14ac:dyDescent="0.25">
      <c r="A5" s="36" t="s">
        <v>27</v>
      </c>
      <c r="B5" s="37" t="s">
        <v>47</v>
      </c>
      <c r="C5" s="38"/>
      <c r="D5" s="38"/>
      <c r="E5" s="39">
        <f t="shared" si="0"/>
        <v>0</v>
      </c>
    </row>
    <row r="6" spans="1:5" ht="13.5" thickBot="1" x14ac:dyDescent="0.25">
      <c r="A6" s="36" t="s">
        <v>28</v>
      </c>
      <c r="B6" s="37" t="s">
        <v>47</v>
      </c>
      <c r="C6" s="38"/>
      <c r="D6" s="38"/>
      <c r="E6" s="39">
        <f t="shared" si="0"/>
        <v>0</v>
      </c>
    </row>
    <row r="7" spans="1:5" ht="13.5" thickBot="1" x14ac:dyDescent="0.25">
      <c r="A7" s="36" t="s">
        <v>29</v>
      </c>
      <c r="B7" s="37" t="s">
        <v>47</v>
      </c>
      <c r="C7" s="38"/>
      <c r="D7" s="38"/>
      <c r="E7" s="39">
        <f t="shared" si="0"/>
        <v>0</v>
      </c>
    </row>
    <row r="8" spans="1:5" ht="26.25" thickBot="1" x14ac:dyDescent="0.25">
      <c r="A8" s="36" t="s">
        <v>30</v>
      </c>
      <c r="B8" s="37" t="s">
        <v>47</v>
      </c>
      <c r="C8" s="38"/>
      <c r="D8" s="38"/>
      <c r="E8" s="39">
        <f t="shared" si="0"/>
        <v>0</v>
      </c>
    </row>
    <row r="9" spans="1:5" ht="13.5" thickBot="1" x14ac:dyDescent="0.25">
      <c r="A9" s="36" t="s">
        <v>31</v>
      </c>
      <c r="B9" s="37" t="s">
        <v>47</v>
      </c>
      <c r="C9" s="38"/>
      <c r="D9" s="38"/>
      <c r="E9" s="39">
        <f t="shared" si="0"/>
        <v>0</v>
      </c>
    </row>
    <row r="10" spans="1:5" ht="13.5" thickBot="1" x14ac:dyDescent="0.25">
      <c r="A10" s="36" t="s">
        <v>32</v>
      </c>
      <c r="B10" s="37" t="s">
        <v>47</v>
      </c>
      <c r="C10" s="38"/>
      <c r="D10" s="38"/>
      <c r="E10" s="39">
        <f t="shared" si="0"/>
        <v>0</v>
      </c>
    </row>
    <row r="11" spans="1:5" ht="13.5" thickBot="1" x14ac:dyDescent="0.25">
      <c r="A11" s="36" t="s">
        <v>33</v>
      </c>
      <c r="B11" s="37" t="s">
        <v>47</v>
      </c>
      <c r="C11" s="38"/>
      <c r="D11" s="38"/>
      <c r="E11" s="39">
        <f t="shared" si="0"/>
        <v>0</v>
      </c>
    </row>
    <row r="12" spans="1:5" ht="13.5" thickBot="1" x14ac:dyDescent="0.25">
      <c r="A12" s="36" t="s">
        <v>34</v>
      </c>
      <c r="B12" s="37" t="s">
        <v>47</v>
      </c>
      <c r="C12" s="38"/>
      <c r="D12" s="38"/>
      <c r="E12" s="39">
        <f t="shared" si="0"/>
        <v>0</v>
      </c>
    </row>
    <row r="13" spans="1:5" ht="13.5" thickBot="1" x14ac:dyDescent="0.25">
      <c r="A13" s="36" t="s">
        <v>35</v>
      </c>
      <c r="B13" s="37" t="s">
        <v>47</v>
      </c>
      <c r="C13" s="38"/>
      <c r="D13" s="38"/>
      <c r="E13" s="39">
        <f t="shared" si="0"/>
        <v>0</v>
      </c>
    </row>
    <row r="14" spans="1:5" ht="13.5" thickBot="1" x14ac:dyDescent="0.25">
      <c r="A14" s="36" t="s">
        <v>36</v>
      </c>
      <c r="B14" s="37" t="s">
        <v>47</v>
      </c>
      <c r="C14" s="38"/>
      <c r="D14" s="38"/>
      <c r="E14" s="39">
        <f t="shared" si="0"/>
        <v>0</v>
      </c>
    </row>
    <row r="15" spans="1:5" ht="26.25" thickBot="1" x14ac:dyDescent="0.25">
      <c r="A15" s="36" t="s">
        <v>37</v>
      </c>
      <c r="B15" s="37" t="s">
        <v>47</v>
      </c>
      <c r="C15" s="38"/>
      <c r="D15" s="38"/>
      <c r="E15" s="39">
        <f t="shared" si="0"/>
        <v>0</v>
      </c>
    </row>
    <row r="16" spans="1:5" ht="13.5" thickBot="1" x14ac:dyDescent="0.25">
      <c r="A16" s="36" t="s">
        <v>38</v>
      </c>
      <c r="B16" s="37" t="s">
        <v>47</v>
      </c>
      <c r="C16" s="38"/>
      <c r="D16" s="38"/>
      <c r="E16" s="39">
        <f t="shared" si="0"/>
        <v>0</v>
      </c>
    </row>
    <row r="17" spans="1:5" ht="13.5" thickBot="1" x14ac:dyDescent="0.25">
      <c r="A17" s="36" t="s">
        <v>39</v>
      </c>
      <c r="B17" s="37" t="s">
        <v>47</v>
      </c>
      <c r="C17" s="38"/>
      <c r="D17" s="38"/>
      <c r="E17" s="39">
        <f t="shared" si="0"/>
        <v>0</v>
      </c>
    </row>
    <row r="18" spans="1:5" ht="13.5" thickBot="1" x14ac:dyDescent="0.25">
      <c r="A18" s="40" t="s">
        <v>40</v>
      </c>
      <c r="B18" s="89">
        <f>SUM(E2:E17)</f>
        <v>0</v>
      </c>
      <c r="C18" s="90"/>
      <c r="D18" s="90"/>
      <c r="E18" s="91"/>
    </row>
    <row r="19" spans="1:5" ht="13.5" thickBot="1" x14ac:dyDescent="0.25">
      <c r="A19" s="36" t="s">
        <v>41</v>
      </c>
      <c r="B19" s="92"/>
      <c r="C19" s="93"/>
      <c r="D19" s="93"/>
      <c r="E19" s="94"/>
    </row>
    <row r="20" spans="1:5" ht="13.5" thickBot="1" x14ac:dyDescent="0.25">
      <c r="A20" s="41" t="s">
        <v>42</v>
      </c>
      <c r="B20" s="95"/>
      <c r="C20" s="96"/>
      <c r="D20" s="96"/>
      <c r="E20" s="97"/>
    </row>
    <row r="22" spans="1:5" x14ac:dyDescent="0.2">
      <c r="A22" s="44" t="s">
        <v>21</v>
      </c>
    </row>
    <row r="23" spans="1:5" x14ac:dyDescent="0.2">
      <c r="A23" s="50"/>
    </row>
    <row r="24" spans="1:5" x14ac:dyDescent="0.2">
      <c r="A24" s="50"/>
    </row>
    <row r="25" spans="1:5" x14ac:dyDescent="0.2">
      <c r="A25" s="50"/>
    </row>
    <row r="26" spans="1:5" x14ac:dyDescent="0.2">
      <c r="A26" s="49"/>
    </row>
  </sheetData>
  <mergeCells count="3">
    <mergeCell ref="B18:E18"/>
    <mergeCell ref="B19:E19"/>
    <mergeCell ref="B20:E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Sestava</vt:lpstr>
      <vt:lpstr>Animace č. 1</vt:lpstr>
      <vt:lpstr>Animace č. 2</vt:lpstr>
      <vt:lpstr>Animace č. 3</vt:lpstr>
      <vt:lpstr>Animace č. 4</vt:lpstr>
      <vt:lpstr>Animace č. 5</vt:lpstr>
      <vt:lpstr>Animace č. 6</vt:lpstr>
      <vt:lpstr>Animace č. 7</vt:lpstr>
      <vt:lpstr>Animace č. 8</vt:lpstr>
      <vt:lpstr>Animace č. 9</vt:lpstr>
      <vt:lpstr>Animace č. 10</vt:lpstr>
      <vt:lpstr>Animace č. 11</vt:lpstr>
      <vt:lpstr>Animace č. 12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Ježek David, Ing.</cp:lastModifiedBy>
  <cp:lastPrinted>2019-05-30T10:39:05Z</cp:lastPrinted>
  <dcterms:created xsi:type="dcterms:W3CDTF">2018-05-30T07:53:01Z</dcterms:created>
  <dcterms:modified xsi:type="dcterms:W3CDTF">2019-08-05T05:53:42Z</dcterms:modified>
</cp:coreProperties>
</file>